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Membership\Campaigns\17-18\Gator Clubs and Affiliate Groups\"/>
    </mc:Choice>
  </mc:AlternateContent>
  <bookViews>
    <workbookView xWindow="0" yWindow="0" windowWidth="12615" windowHeight="6600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H13" i="1"/>
  <c r="I13" i="1"/>
  <c r="J13" i="1"/>
  <c r="K13" i="1" s="1"/>
  <c r="H16" i="1"/>
  <c r="I16" i="1"/>
  <c r="J16" i="1"/>
  <c r="K16" i="1" s="1"/>
  <c r="H17" i="1"/>
  <c r="I17" i="1"/>
  <c r="L17" i="1" s="1"/>
  <c r="J17" i="1"/>
  <c r="K17" i="1" l="1"/>
  <c r="L13" i="1"/>
  <c r="L16" i="1"/>
</calcChain>
</file>

<file path=xl/sharedStrings.xml><?xml version="1.0" encoding="utf-8"?>
<sst xmlns="http://schemas.openxmlformats.org/spreadsheetml/2006/main" count="31" uniqueCount="26">
  <si>
    <t>Rank by Size</t>
  </si>
  <si>
    <t>APR Tier</t>
  </si>
  <si>
    <t>Gator Club</t>
  </si>
  <si>
    <t>Living UG Alumni</t>
  </si>
  <si>
    <t>FY17 UG Alumni Donors</t>
  </si>
  <si>
    <t>FY17 APR</t>
  </si>
  <si>
    <t>FY18 % Increase</t>
  </si>
  <si>
    <t>FY 18 Lift</t>
  </si>
  <si>
    <t>Titletown Gator Club®</t>
  </si>
  <si>
    <t>Central Florida Gator Club®</t>
  </si>
  <si>
    <t>Broward County Gator Club®</t>
  </si>
  <si>
    <t>Gator Club® of Miami</t>
  </si>
  <si>
    <t>Palm Beach County Gator Club®</t>
  </si>
  <si>
    <t>Tampa Gator Club®</t>
  </si>
  <si>
    <t>Atlanta Gator Club®</t>
  </si>
  <si>
    <t>Pinellas County Gator Club®</t>
  </si>
  <si>
    <t>Gator Club® of Jacksonville</t>
  </si>
  <si>
    <t>Gotham Gator Club®</t>
  </si>
  <si>
    <t>Washington DC Gator Club®</t>
  </si>
  <si>
    <t>FY18 Donor Target</t>
  </si>
  <si>
    <t>FY18 PTD</t>
  </si>
  <si>
    <t>Left to Goal</t>
  </si>
  <si>
    <t>% to Goal</t>
  </si>
  <si>
    <t>TOTAL</t>
  </si>
  <si>
    <t>PILOT TOTAL</t>
  </si>
  <si>
    <t>TOP 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</si>
</sst>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0"/>
      <name val="Gentona Book"/>
    </font>
    <font>
      <sz val="12"/>
      <color theme="1"/>
      <name val="Gentona Book"/>
    </font>
    <font>
      <b/>
      <sz val="12"/>
      <color rgb="FFFFFFFF"/>
      <name val="Gentona Book"/>
    </font>
    <font>
      <sz val="12"/>
      <color rgb="FF000000"/>
      <name val="Gentona Book"/>
    </font>
    <font>
      <b/>
      <sz val="12"/>
      <color rgb="FF000000"/>
      <name val="Gentona Book"/>
    </font>
    <font>
      <b/>
      <sz val="16"/>
      <color theme="0"/>
      <name val="Gentona Book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1A5"/>
        <bgColor rgb="FF000000"/>
      </patternFill>
    </fill>
    <fill>
      <patternFill patternType="solid">
        <fgColor rgb="FFFF4A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BE2F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5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3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9" fontId="5" fillId="6" borderId="1" xfId="1" applyFont="1" applyFill="1" applyBorder="1" applyAlignment="1">
      <alignment horizontal="center"/>
    </xf>
    <xf numFmtId="0" fontId="5" fillId="0" borderId="0" xfId="0" applyFont="1" applyFill="1" applyBorder="1"/>
    <xf numFmtId="3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9" fontId="5" fillId="0" borderId="0" xfId="1" applyFont="1" applyFill="1" applyBorder="1"/>
    <xf numFmtId="38" fontId="2" fillId="8" borderId="1" xfId="0" applyNumberFormat="1" applyFont="1" applyFill="1" applyBorder="1" applyAlignment="1">
      <alignment horizontal="center" wrapText="1"/>
    </xf>
    <xf numFmtId="38" fontId="5" fillId="0" borderId="0" xfId="0" applyNumberFormat="1" applyFont="1" applyFill="1" applyBorder="1"/>
    <xf numFmtId="38" fontId="5" fillId="0" borderId="0" xfId="0" applyNumberFormat="1" applyFont="1" applyFill="1" applyBorder="1" applyAlignment="1">
      <alignment horizontal="center"/>
    </xf>
    <xf numFmtId="38" fontId="3" fillId="0" borderId="2" xfId="0" applyNumberFormat="1" applyFont="1" applyBorder="1" applyAlignment="1">
      <alignment horizontal="center"/>
    </xf>
    <xf numFmtId="38" fontId="3" fillId="3" borderId="2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38" fontId="4" fillId="5" borderId="1" xfId="0" applyNumberFormat="1" applyFont="1" applyFill="1" applyBorder="1" applyAlignment="1">
      <alignment horizontal="center" vertical="center" wrapText="1"/>
    </xf>
    <xf numFmtId="38" fontId="5" fillId="6" borderId="1" xfId="0" applyNumberFormat="1" applyFont="1" applyFill="1" applyBorder="1" applyAlignment="1">
      <alignment horizontal="center"/>
    </xf>
    <xf numFmtId="38" fontId="5" fillId="7" borderId="1" xfId="0" applyNumberFormat="1" applyFont="1" applyFill="1" applyBorder="1" applyAlignment="1">
      <alignment horizontal="center"/>
    </xf>
    <xf numFmtId="38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164" fontId="5" fillId="9" borderId="1" xfId="1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6" fillId="9" borderId="2" xfId="0" applyNumberFormat="1" applyFont="1" applyFill="1" applyBorder="1" applyAlignment="1">
      <alignment horizontal="center"/>
    </xf>
    <xf numFmtId="3" fontId="6" fillId="9" borderId="3" xfId="0" applyNumberFormat="1" applyFont="1" applyFill="1" applyBorder="1" applyAlignment="1">
      <alignment horizontal="center"/>
    </xf>
    <xf numFmtId="3" fontId="6" fillId="9" borderId="4" xfId="0" applyNumberFormat="1" applyFont="1" applyFill="1" applyBorder="1" applyAlignment="1">
      <alignment horizontal="center"/>
    </xf>
    <xf numFmtId="38" fontId="2" fillId="10" borderId="1" xfId="0" applyNumberFormat="1" applyFont="1" applyFill="1" applyBorder="1" applyAlignment="1">
      <alignment horizontal="center" wrapText="1"/>
    </xf>
    <xf numFmtId="38" fontId="3" fillId="10" borderId="1" xfId="0" applyNumberFormat="1" applyFont="1" applyFill="1" applyBorder="1" applyAlignment="1">
      <alignment horizontal="center"/>
    </xf>
    <xf numFmtId="38" fontId="7" fillId="10" borderId="1" xfId="0" applyNumberFormat="1" applyFont="1" applyFill="1" applyBorder="1" applyAlignment="1">
      <alignment horizontal="center"/>
    </xf>
    <xf numFmtId="38" fontId="5" fillId="10" borderId="1" xfId="0" applyNumberFormat="1" applyFont="1" applyFill="1" applyBorder="1" applyAlignment="1">
      <alignment horizontal="center"/>
    </xf>
    <xf numFmtId="38" fontId="5" fillId="10" borderId="0" xfId="0" applyNumberFormat="1" applyFont="1" applyFill="1" applyBorder="1" applyAlignment="1">
      <alignment horizontal="center"/>
    </xf>
    <xf numFmtId="38" fontId="2" fillId="11" borderId="1" xfId="0" applyNumberFormat="1" applyFont="1" applyFill="1" applyBorder="1" applyAlignment="1">
      <alignment horizontal="center" wrapText="1"/>
    </xf>
    <xf numFmtId="3" fontId="5" fillId="12" borderId="1" xfId="0" applyNumberFormat="1" applyFont="1" applyFill="1" applyBorder="1" applyAlignment="1">
      <alignment horizontal="center"/>
    </xf>
    <xf numFmtId="3" fontId="5" fillId="13" borderId="1" xfId="0" applyNumberFormat="1" applyFont="1" applyFill="1" applyBorder="1" applyAlignment="1">
      <alignment horizontal="center"/>
    </xf>
    <xf numFmtId="3" fontId="5" fillId="13" borderId="0" xfId="0" applyNumberFormat="1" applyFont="1" applyFill="1" applyBorder="1"/>
    <xf numFmtId="3" fontId="4" fillId="14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7" fillId="13" borderId="1" xfId="0" applyNumberFormat="1" applyFont="1" applyFill="1" applyBorder="1" applyAlignment="1">
      <alignment horizontal="center"/>
    </xf>
    <xf numFmtId="0" fontId="5" fillId="13" borderId="0" xfId="0" applyFont="1" applyFill="1" applyBorder="1"/>
    <xf numFmtId="0" fontId="4" fillId="1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F Colors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FF4A00"/>
      </a:accent1>
      <a:accent2>
        <a:srgbClr val="0021A5"/>
      </a:accent2>
      <a:accent3>
        <a:srgbClr val="FFB293"/>
      </a:accent3>
      <a:accent4>
        <a:srgbClr val="4F71FF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Normal="100" workbookViewId="0">
      <selection activeCell="F22" sqref="F22"/>
    </sheetView>
  </sheetViews>
  <sheetFormatPr defaultColWidth="8.75" defaultRowHeight="15.75" x14ac:dyDescent="0.25"/>
  <cols>
    <col min="1" max="1" width="9.25" style="14" bestFit="1" customWidth="1"/>
    <col min="2" max="2" width="9.25" style="14" hidden="1" customWidth="1"/>
    <col min="3" max="3" width="33.625" style="9" bestFit="1" customWidth="1"/>
    <col min="4" max="4" width="13.25" style="14" bestFit="1" customWidth="1"/>
    <col min="5" max="5" width="18.375" style="41" bestFit="1" customWidth="1"/>
    <col min="6" max="6" width="13.25" style="9" customWidth="1"/>
    <col min="7" max="7" width="10.25" style="15" customWidth="1"/>
    <col min="8" max="8" width="9.25" style="17" bestFit="1" customWidth="1"/>
    <col min="9" max="9" width="12.5" style="45" customWidth="1"/>
    <col min="10" max="10" width="11.25" style="18" bestFit="1" customWidth="1"/>
    <col min="11" max="11" width="9" style="9" bestFit="1" customWidth="1"/>
    <col min="12" max="12" width="10.75" style="37" bestFit="1" customWidth="1"/>
    <col min="13" max="16384" width="8.75" style="9"/>
  </cols>
  <sheetData>
    <row r="1" spans="1:12" s="4" customFormat="1" ht="31.5" x14ac:dyDescent="0.25">
      <c r="A1" s="1" t="s">
        <v>0</v>
      </c>
      <c r="B1" s="1" t="s">
        <v>1</v>
      </c>
      <c r="C1" s="2" t="s">
        <v>2</v>
      </c>
      <c r="D1" s="1" t="s">
        <v>3</v>
      </c>
      <c r="E1" s="42" t="s">
        <v>4</v>
      </c>
      <c r="F1" s="2" t="s">
        <v>5</v>
      </c>
      <c r="G1" s="3" t="s">
        <v>6</v>
      </c>
      <c r="H1" s="22" t="s">
        <v>7</v>
      </c>
      <c r="I1" s="46" t="s">
        <v>19</v>
      </c>
      <c r="J1" s="16" t="s">
        <v>20</v>
      </c>
      <c r="K1" s="16" t="s">
        <v>22</v>
      </c>
      <c r="L1" s="38" t="s">
        <v>21</v>
      </c>
    </row>
    <row r="2" spans="1:12" x14ac:dyDescent="0.25">
      <c r="A2" s="5">
        <v>1</v>
      </c>
      <c r="B2" s="5">
        <v>2</v>
      </c>
      <c r="C2" s="6" t="s">
        <v>8</v>
      </c>
      <c r="D2" s="5">
        <v>23628</v>
      </c>
      <c r="E2" s="39">
        <v>4583</v>
      </c>
      <c r="F2" s="7">
        <v>0.19396478754020655</v>
      </c>
      <c r="G2" s="8">
        <v>0.01</v>
      </c>
      <c r="H2" s="23">
        <v>236.28000000000065</v>
      </c>
      <c r="I2" s="39">
        <v>4819.2800000000007</v>
      </c>
      <c r="J2" s="19">
        <v>3536</v>
      </c>
      <c r="K2" s="13">
        <f>J2/I2</f>
        <v>0.73371955976826408</v>
      </c>
      <c r="L2" s="34">
        <f>I2-J2</f>
        <v>1283.2800000000007</v>
      </c>
    </row>
    <row r="3" spans="1:12" x14ac:dyDescent="0.25">
      <c r="A3" s="10">
        <v>2</v>
      </c>
      <c r="B3" s="10">
        <v>1</v>
      </c>
      <c r="C3" s="11" t="s">
        <v>9</v>
      </c>
      <c r="D3" s="10">
        <v>21520</v>
      </c>
      <c r="E3" s="39">
        <v>2474</v>
      </c>
      <c r="F3" s="12">
        <v>0.11496282527881041</v>
      </c>
      <c r="G3" s="12">
        <v>1.4999999999999999E-2</v>
      </c>
      <c r="H3" s="24">
        <v>322.80000000000018</v>
      </c>
      <c r="I3" s="39">
        <v>2796.8</v>
      </c>
      <c r="J3" s="20">
        <v>1634</v>
      </c>
      <c r="K3" s="21">
        <f t="shared" ref="K3:K12" si="0">J3/I3</f>
        <v>0.58423913043478259</v>
      </c>
      <c r="L3" s="34">
        <f>I3-J3</f>
        <v>1162.8000000000002</v>
      </c>
    </row>
    <row r="4" spans="1:12" x14ac:dyDescent="0.25">
      <c r="A4" s="5">
        <v>3</v>
      </c>
      <c r="B4" s="5">
        <v>2</v>
      </c>
      <c r="C4" s="6" t="s">
        <v>10</v>
      </c>
      <c r="D4" s="5">
        <v>18855</v>
      </c>
      <c r="E4" s="39">
        <v>1427</v>
      </c>
      <c r="F4" s="7">
        <v>7.5682842747281889E-2</v>
      </c>
      <c r="G4" s="8">
        <v>0.01</v>
      </c>
      <c r="H4" s="23">
        <v>188.54999999999995</v>
      </c>
      <c r="I4" s="39">
        <v>1615.55</v>
      </c>
      <c r="J4" s="19">
        <v>878</v>
      </c>
      <c r="K4" s="13">
        <f t="shared" si="0"/>
        <v>0.54346816873510573</v>
      </c>
      <c r="L4" s="34">
        <f>I4-J4</f>
        <v>737.55</v>
      </c>
    </row>
    <row r="5" spans="1:12" x14ac:dyDescent="0.25">
      <c r="A5" s="5">
        <v>4</v>
      </c>
      <c r="B5" s="5">
        <v>2</v>
      </c>
      <c r="C5" s="6" t="s">
        <v>11</v>
      </c>
      <c r="D5" s="5">
        <v>16241</v>
      </c>
      <c r="E5" s="39">
        <v>1150</v>
      </c>
      <c r="F5" s="7">
        <v>7.0808447755680071E-2</v>
      </c>
      <c r="G5" s="8">
        <v>0.01</v>
      </c>
      <c r="H5" s="23">
        <v>162.40999999999985</v>
      </c>
      <c r="I5" s="39">
        <v>1312.4099999999999</v>
      </c>
      <c r="J5" s="19">
        <v>773</v>
      </c>
      <c r="K5" s="13">
        <f t="shared" si="0"/>
        <v>0.58899276902797149</v>
      </c>
      <c r="L5" s="34">
        <f>I5-J5</f>
        <v>539.40999999999985</v>
      </c>
    </row>
    <row r="6" spans="1:12" x14ac:dyDescent="0.25">
      <c r="A6" s="5">
        <v>5</v>
      </c>
      <c r="B6" s="5">
        <v>2</v>
      </c>
      <c r="C6" s="6" t="s">
        <v>12</v>
      </c>
      <c r="D6" s="5">
        <v>15140</v>
      </c>
      <c r="E6" s="39">
        <v>1355</v>
      </c>
      <c r="F6" s="7">
        <v>8.9498018494055476E-2</v>
      </c>
      <c r="G6" s="8">
        <v>0.01</v>
      </c>
      <c r="H6" s="23">
        <v>151.39999999999986</v>
      </c>
      <c r="I6" s="39">
        <v>1506.3999999999999</v>
      </c>
      <c r="J6" s="19">
        <v>940</v>
      </c>
      <c r="K6" s="13">
        <f t="shared" si="0"/>
        <v>0.6240042485395646</v>
      </c>
      <c r="L6" s="34">
        <f>I6-J6</f>
        <v>566.39999999999986</v>
      </c>
    </row>
    <row r="7" spans="1:12" x14ac:dyDescent="0.25">
      <c r="A7" s="10">
        <v>6</v>
      </c>
      <c r="B7" s="10">
        <v>1</v>
      </c>
      <c r="C7" s="11" t="s">
        <v>13</v>
      </c>
      <c r="D7" s="10">
        <v>15000</v>
      </c>
      <c r="E7" s="39">
        <v>1942</v>
      </c>
      <c r="F7" s="12">
        <v>0.12946666666666667</v>
      </c>
      <c r="G7" s="12">
        <v>1.4999999999999999E-2</v>
      </c>
      <c r="H7" s="24">
        <v>225.00000000000045</v>
      </c>
      <c r="I7" s="39">
        <v>2167.0000000000005</v>
      </c>
      <c r="J7" s="20">
        <v>1172</v>
      </c>
      <c r="K7" s="21">
        <f t="shared" si="0"/>
        <v>0.54083987078910922</v>
      </c>
      <c r="L7" s="34">
        <f>I7-J7</f>
        <v>995.00000000000045</v>
      </c>
    </row>
    <row r="8" spans="1:12" x14ac:dyDescent="0.25">
      <c r="A8" s="10">
        <v>7</v>
      </c>
      <c r="B8" s="10">
        <v>1</v>
      </c>
      <c r="C8" s="11" t="s">
        <v>14</v>
      </c>
      <c r="D8" s="10">
        <v>12578</v>
      </c>
      <c r="E8" s="39">
        <v>1372</v>
      </c>
      <c r="F8" s="12">
        <v>0.10907934488789951</v>
      </c>
      <c r="G8" s="12">
        <v>1.4999999999999999E-2</v>
      </c>
      <c r="H8" s="24">
        <v>188.67000000000007</v>
      </c>
      <c r="I8" s="39">
        <v>1560.67</v>
      </c>
      <c r="J8" s="20">
        <v>906</v>
      </c>
      <c r="K8" s="21">
        <f t="shared" si="0"/>
        <v>0.58051990491263361</v>
      </c>
      <c r="L8" s="34">
        <f>I8-J8</f>
        <v>654.67000000000007</v>
      </c>
    </row>
    <row r="9" spans="1:12" x14ac:dyDescent="0.25">
      <c r="A9" s="5">
        <v>8</v>
      </c>
      <c r="B9" s="5">
        <v>2</v>
      </c>
      <c r="C9" s="6" t="s">
        <v>15</v>
      </c>
      <c r="D9" s="5">
        <v>10520</v>
      </c>
      <c r="E9" s="39">
        <v>1159</v>
      </c>
      <c r="F9" s="7">
        <v>0.11017110266159696</v>
      </c>
      <c r="G9" s="8">
        <v>0.01</v>
      </c>
      <c r="H9" s="23">
        <v>105.20000000000005</v>
      </c>
      <c r="I9" s="39">
        <v>1264.2</v>
      </c>
      <c r="J9" s="19">
        <v>729</v>
      </c>
      <c r="K9" s="13">
        <f t="shared" si="0"/>
        <v>0.57664926435690556</v>
      </c>
      <c r="L9" s="34">
        <f>I9-J9</f>
        <v>535.20000000000005</v>
      </c>
    </row>
    <row r="10" spans="1:12" x14ac:dyDescent="0.25">
      <c r="A10" s="10">
        <v>9</v>
      </c>
      <c r="B10" s="10">
        <v>1</v>
      </c>
      <c r="C10" s="11" t="s">
        <v>16</v>
      </c>
      <c r="D10" s="10">
        <v>9916</v>
      </c>
      <c r="E10" s="39">
        <v>1221</v>
      </c>
      <c r="F10" s="12">
        <v>0.12313432835820895</v>
      </c>
      <c r="G10" s="12">
        <v>1.4999999999999999E-2</v>
      </c>
      <c r="H10" s="24">
        <v>148.73999999999978</v>
      </c>
      <c r="I10" s="39">
        <v>1369.7399999999998</v>
      </c>
      <c r="J10" s="20">
        <v>772</v>
      </c>
      <c r="K10" s="21">
        <f t="shared" si="0"/>
        <v>0.56361061223297859</v>
      </c>
      <c r="L10" s="34">
        <f>I10-J10</f>
        <v>597.73999999999978</v>
      </c>
    </row>
    <row r="11" spans="1:12" x14ac:dyDescent="0.25">
      <c r="A11" s="10">
        <v>10</v>
      </c>
      <c r="B11" s="10">
        <v>1</v>
      </c>
      <c r="C11" s="11" t="s">
        <v>17</v>
      </c>
      <c r="D11" s="10">
        <v>7739</v>
      </c>
      <c r="E11" s="39">
        <v>661</v>
      </c>
      <c r="F11" s="12">
        <v>8.5411551880087866E-2</v>
      </c>
      <c r="G11" s="12">
        <v>1.4999999999999999E-2</v>
      </c>
      <c r="H11" s="24">
        <v>116.08500000000004</v>
      </c>
      <c r="I11" s="39">
        <v>777.08500000000004</v>
      </c>
      <c r="J11" s="20">
        <v>474</v>
      </c>
      <c r="K11" s="21">
        <f t="shared" si="0"/>
        <v>0.60997188209783992</v>
      </c>
      <c r="L11" s="34">
        <f>I11-J11</f>
        <v>303.08500000000004</v>
      </c>
    </row>
    <row r="12" spans="1:12" x14ac:dyDescent="0.25">
      <c r="A12" s="10">
        <v>11</v>
      </c>
      <c r="B12" s="10">
        <v>1</v>
      </c>
      <c r="C12" s="11" t="s">
        <v>18</v>
      </c>
      <c r="D12" s="10">
        <v>6755</v>
      </c>
      <c r="E12" s="39">
        <v>664</v>
      </c>
      <c r="F12" s="12">
        <v>9.8297557364914884E-2</v>
      </c>
      <c r="G12" s="12">
        <v>1.4999999999999999E-2</v>
      </c>
      <c r="H12" s="24">
        <v>101.32500000000005</v>
      </c>
      <c r="I12" s="39">
        <v>765.32500000000005</v>
      </c>
      <c r="J12" s="20">
        <v>452</v>
      </c>
      <c r="K12" s="21">
        <f t="shared" si="0"/>
        <v>0.59059876523045762</v>
      </c>
      <c r="L12" s="34">
        <f>I12-J12</f>
        <v>313.32500000000005</v>
      </c>
    </row>
    <row r="13" spans="1:12" ht="20.25" x14ac:dyDescent="0.3">
      <c r="A13" s="29" t="s">
        <v>23</v>
      </c>
      <c r="B13" s="29"/>
      <c r="C13" s="29"/>
      <c r="D13" s="29"/>
      <c r="E13" s="29"/>
      <c r="F13" s="29"/>
      <c r="G13" s="29"/>
      <c r="H13" s="25">
        <f>SUM(H2:H12)</f>
        <v>1946.4600000000009</v>
      </c>
      <c r="I13" s="44">
        <f>SUM(I2:I12)</f>
        <v>19954.460000000003</v>
      </c>
      <c r="J13" s="25">
        <f>SUM(J2:J12)</f>
        <v>12266</v>
      </c>
      <c r="K13" s="26">
        <f>J13/I13</f>
        <v>0.61469967115121127</v>
      </c>
      <c r="L13" s="35">
        <f>SUM(L2:L12)</f>
        <v>7688.46</v>
      </c>
    </row>
    <row r="15" spans="1:12" ht="31.5" x14ac:dyDescent="0.25">
      <c r="H15" s="22" t="s">
        <v>7</v>
      </c>
      <c r="I15" s="43" t="s">
        <v>19</v>
      </c>
      <c r="J15" s="16" t="s">
        <v>20</v>
      </c>
      <c r="K15" s="16" t="s">
        <v>22</v>
      </c>
      <c r="L15" s="33" t="s">
        <v>21</v>
      </c>
    </row>
    <row r="16" spans="1:12" x14ac:dyDescent="0.25">
      <c r="A16" s="30" t="s">
        <v>24</v>
      </c>
      <c r="B16" s="31"/>
      <c r="C16" s="31"/>
      <c r="D16" s="31"/>
      <c r="E16" s="31"/>
      <c r="F16" s="31"/>
      <c r="G16" s="32"/>
      <c r="H16" s="27">
        <f>H3+H7+H8+H10+H11+H12</f>
        <v>1102.6200000000006</v>
      </c>
      <c r="I16" s="40">
        <f>I3+I7+I8+I10+I11+I12</f>
        <v>9436.6200000000026</v>
      </c>
      <c r="J16" s="27">
        <f>J3+J7+J8+J10+J11+J12</f>
        <v>5410</v>
      </c>
      <c r="K16" s="28">
        <f>J16/I16</f>
        <v>0.57329849034929858</v>
      </c>
      <c r="L16" s="36">
        <f>I16-J16</f>
        <v>4026.6200000000026</v>
      </c>
    </row>
    <row r="17" spans="1:12" x14ac:dyDescent="0.25">
      <c r="A17" s="30" t="s">
        <v>25</v>
      </c>
      <c r="B17" s="31"/>
      <c r="C17" s="31"/>
      <c r="D17" s="31"/>
      <c r="E17" s="31"/>
      <c r="F17" s="31"/>
      <c r="G17" s="32"/>
      <c r="H17" s="27">
        <f>SUM(H2:H11)</f>
        <v>1845.1350000000009</v>
      </c>
      <c r="I17" s="40">
        <f>SUM(I2:I11)</f>
        <v>19189.135000000002</v>
      </c>
      <c r="J17" s="27">
        <f>SUM(J2:J11)</f>
        <v>11814</v>
      </c>
      <c r="K17" s="28">
        <f>J17/I17</f>
        <v>0.61566089352125564</v>
      </c>
      <c r="L17" s="36">
        <f>I17-J17</f>
        <v>7375.135000000002</v>
      </c>
    </row>
  </sheetData>
  <sortState ref="A2:K95">
    <sortCondition ref="A1"/>
  </sortState>
  <mergeCells count="3">
    <mergeCell ref="A13:G13"/>
    <mergeCell ref="A17:G17"/>
    <mergeCell ref="A16:G16"/>
  </mergeCells>
  <pageMargins left="0.25" right="0.25" top="0.75" bottom="0.75" header="0.3" footer="0.3"/>
  <pageSetup scale="83" fitToHeight="0" orientation="landscape" r:id="rId1"/>
  <headerFooter>
    <oddHeader>&amp;C&amp;"Gentona Bold,Regular"&amp;22&amp;K05+000Undergraduate Alumni Participation by Gator Club</oddHeader>
    <oddFooter>&amp;R&amp;"Gentona Bold,Regular"&amp;K05+000Updated 2/6/18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Greig</dc:creator>
  <cp:lastModifiedBy>Erin Ohlsen</cp:lastModifiedBy>
  <cp:lastPrinted>2018-02-06T15:59:52Z</cp:lastPrinted>
  <dcterms:created xsi:type="dcterms:W3CDTF">2018-02-06T15:35:12Z</dcterms:created>
  <dcterms:modified xsi:type="dcterms:W3CDTF">2018-02-27T18:53:34Z</dcterms:modified>
</cp:coreProperties>
</file>